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phanie.moreno\Desktop\2019 - 2020 GABY\24. SALVAGUARDIA CASOS\GABRIELA MORENO\Salvaguardia cerámica plana\1. EXPEDIENTE CONFIDENCIAL\"/>
    </mc:Choice>
  </mc:AlternateContent>
  <bookViews>
    <workbookView xWindow="0" yWindow="0" windowWidth="21600" windowHeight="6045"/>
  </bookViews>
  <sheets>
    <sheet name="08.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2" l="1"/>
  <c r="C39" i="2"/>
  <c r="D39" i="2"/>
  <c r="E39" i="2"/>
  <c r="F39" i="2"/>
  <c r="G39" i="2"/>
  <c r="H30" i="2" s="1"/>
  <c r="G44" i="2"/>
  <c r="G45" i="2"/>
  <c r="G46" i="2"/>
  <c r="G47" i="2"/>
  <c r="G80" i="2" s="1"/>
  <c r="H45" i="2" s="1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C80" i="2"/>
  <c r="D80" i="2"/>
  <c r="E80" i="2"/>
  <c r="F80" i="2"/>
  <c r="G84" i="2"/>
  <c r="H32" i="2" l="1"/>
  <c r="H78" i="2"/>
  <c r="H74" i="2"/>
  <c r="H70" i="2"/>
  <c r="H66" i="2"/>
  <c r="H62" i="2"/>
  <c r="H58" i="2"/>
  <c r="H54" i="2"/>
  <c r="H50" i="2"/>
  <c r="H46" i="2"/>
  <c r="H37" i="2"/>
  <c r="H29" i="2"/>
  <c r="H36" i="2"/>
  <c r="H28" i="2"/>
  <c r="H76" i="2"/>
  <c r="H72" i="2"/>
  <c r="H68" i="2"/>
  <c r="H64" i="2"/>
  <c r="H60" i="2"/>
  <c r="H56" i="2"/>
  <c r="H52" i="2"/>
  <c r="H48" i="2"/>
  <c r="H44" i="2"/>
  <c r="H33" i="2"/>
  <c r="H79" i="2"/>
  <c r="H77" i="2"/>
  <c r="H75" i="2"/>
  <c r="H73" i="2"/>
  <c r="H71" i="2"/>
  <c r="H69" i="2"/>
  <c r="H67" i="2"/>
  <c r="H65" i="2"/>
  <c r="H63" i="2"/>
  <c r="H61" i="2"/>
  <c r="H59" i="2"/>
  <c r="H57" i="2"/>
  <c r="H55" i="2"/>
  <c r="H53" i="2"/>
  <c r="H51" i="2"/>
  <c r="H49" i="2"/>
  <c r="H47" i="2"/>
  <c r="H35" i="2"/>
  <c r="H31" i="2"/>
  <c r="H38" i="2"/>
  <c r="H34" i="2"/>
  <c r="H39" i="2" l="1"/>
  <c r="H80" i="2"/>
</calcChain>
</file>

<file path=xl/sharedStrings.xml><?xml version="1.0" encoding="utf-8"?>
<sst xmlns="http://schemas.openxmlformats.org/spreadsheetml/2006/main" count="90" uniqueCount="71">
  <si>
    <t>VIII</t>
  </si>
  <si>
    <t>PRODUCCIÓN</t>
  </si>
  <si>
    <t>a. Producción en m2</t>
  </si>
  <si>
    <t>Producción Real</t>
  </si>
  <si>
    <t>Producción-Total Produce*</t>
  </si>
  <si>
    <t>Producción-Celima*</t>
  </si>
  <si>
    <t>* Estimado</t>
  </si>
  <si>
    <t>Producción-Gala</t>
  </si>
  <si>
    <t>nd</t>
  </si>
  <si>
    <t>Producción-San Lorenzo</t>
  </si>
  <si>
    <t>b. ventas al mercado Interno en m2</t>
  </si>
  <si>
    <t>Mercado</t>
  </si>
  <si>
    <t>Celima (VENTAS)</t>
  </si>
  <si>
    <t>Sanihold (solo importación)</t>
  </si>
  <si>
    <t>San Lorenzo</t>
  </si>
  <si>
    <t>Gala</t>
  </si>
  <si>
    <t>Importaciones</t>
  </si>
  <si>
    <t>Sunda</t>
  </si>
  <si>
    <t>Mercado total</t>
  </si>
  <si>
    <t>c. Capacidad instalada y utilizada</t>
  </si>
  <si>
    <t>……..</t>
  </si>
  <si>
    <t>d. Importaciones en m2</t>
  </si>
  <si>
    <t>Pais de Origen</t>
  </si>
  <si>
    <t>Total</t>
  </si>
  <si>
    <t>CHINA</t>
  </si>
  <si>
    <t>BRAZIL</t>
  </si>
  <si>
    <t>SPAIN</t>
  </si>
  <si>
    <t>INDIA</t>
  </si>
  <si>
    <t>ITALY</t>
  </si>
  <si>
    <t>MEXICO</t>
  </si>
  <si>
    <t>ECUADOR</t>
  </si>
  <si>
    <t>COLOMBIA</t>
  </si>
  <si>
    <t>BOLIVIA</t>
  </si>
  <si>
    <t>UNITED STATES</t>
  </si>
  <si>
    <t>Otros</t>
  </si>
  <si>
    <t>e. Exportaciones Totales en KG  - SOLO REVESTIMIENTOS</t>
  </si>
  <si>
    <t>Pais de Destino</t>
  </si>
  <si>
    <t>%</t>
  </si>
  <si>
    <t>CHILE</t>
  </si>
  <si>
    <t>PANAMA</t>
  </si>
  <si>
    <t>COSTA RICA</t>
  </si>
  <si>
    <t>PUERTO RICO</t>
  </si>
  <si>
    <t>DOMINICAN REPUBLIC</t>
  </si>
  <si>
    <t>HAITI</t>
  </si>
  <si>
    <t>NICARAGUA</t>
  </si>
  <si>
    <t>HONDURAS</t>
  </si>
  <si>
    <t>EL SALVADOR</t>
  </si>
  <si>
    <t>GUATEMALA</t>
  </si>
  <si>
    <t>JAMAICA</t>
  </si>
  <si>
    <t>CANADA</t>
  </si>
  <si>
    <t>ARUBA</t>
  </si>
  <si>
    <t>TRINIDAD AND TOBAGO</t>
  </si>
  <si>
    <t>MARTINIQUE</t>
  </si>
  <si>
    <t>BARBADOS</t>
  </si>
  <si>
    <t>AUSTRALIA</t>
  </si>
  <si>
    <t>FRENCH GUIANA</t>
  </si>
  <si>
    <t>GUADELOUPE</t>
  </si>
  <si>
    <t>SAINT LUCIA</t>
  </si>
  <si>
    <t>SURINAME</t>
  </si>
  <si>
    <t>SAO TOME AND PRINCIPE</t>
  </si>
  <si>
    <t>GREECE</t>
  </si>
  <si>
    <t>CURACAO</t>
  </si>
  <si>
    <t>UNITED KINGDOM</t>
  </si>
  <si>
    <t>URUGUAY</t>
  </si>
  <si>
    <t>DOMINICA</t>
  </si>
  <si>
    <t>PARAGUAY</t>
  </si>
  <si>
    <t>ARGENTINA</t>
  </si>
  <si>
    <t>f. exportaciones Ecuador  en kg</t>
  </si>
  <si>
    <t>g. Estructura de costos y relaciones con otros paises</t>
  </si>
  <si>
    <t xml:space="preserve">. Utilización de insumos y agragados es de manera uniforme y tratamiento igual </t>
  </si>
  <si>
    <t>. En el empaque, a Ecuador se da de manera diferenciada en la información y destino por importador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</si>
</sst>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165" fontId="3" fillId="2" borderId="0" xfId="0" applyNumberFormat="1" applyFont="1" applyFill="1"/>
    <xf numFmtId="165" fontId="0" fillId="0" borderId="0" xfId="1" applyNumberFormat="1" applyFon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166" fontId="3" fillId="2" borderId="0" xfId="2" applyNumberFormat="1" applyFont="1" applyFill="1"/>
    <xf numFmtId="0" fontId="3" fillId="2" borderId="0" xfId="0" applyFont="1" applyFill="1"/>
    <xf numFmtId="165" fontId="3" fillId="2" borderId="0" xfId="1" applyNumberFormat="1" applyFont="1" applyFill="1"/>
    <xf numFmtId="166" fontId="0" fillId="2" borderId="0" xfId="2" applyNumberFormat="1" applyFont="1" applyFill="1"/>
    <xf numFmtId="165" fontId="0" fillId="2" borderId="0" xfId="1" applyNumberFormat="1" applyFont="1" applyFill="1"/>
    <xf numFmtId="165" fontId="0" fillId="4" borderId="0" xfId="1" applyNumberFormat="1" applyFont="1" applyFill="1"/>
    <xf numFmtId="0" fontId="0" fillId="4" borderId="0" xfId="0" applyFill="1"/>
    <xf numFmtId="0" fontId="0" fillId="2" borderId="0" xfId="0" applyFill="1"/>
    <xf numFmtId="0" fontId="4" fillId="3" borderId="1" xfId="0" applyNumberFormat="1" applyFont="1" applyFill="1" applyBorder="1" applyAlignment="1">
      <alignment horizontal="center" wrapText="1"/>
    </xf>
    <xf numFmtId="165" fontId="0" fillId="0" borderId="0" xfId="0" applyNumberFormat="1"/>
    <xf numFmtId="0" fontId="2" fillId="0" borderId="0" xfId="0" applyFont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89"/>
  <sheetViews>
    <sheetView showGridLines="0" tabSelected="1" workbookViewId="0">
      <selection activeCell="N13" sqref="N13"/>
    </sheetView>
  </sheetViews>
  <sheetFormatPr baseColWidth="10" defaultColWidth="11.42578125" defaultRowHeight="15" x14ac:dyDescent="0.25"/>
  <cols>
    <col min="1" max="1" width="4.42578125" customWidth="1"/>
    <col min="2" max="2" width="25" bestFit="1" customWidth="1"/>
    <col min="3" max="3" width="13.7109375" bestFit="1" customWidth="1"/>
    <col min="4" max="7" width="13.5703125" bestFit="1" customWidth="1"/>
    <col min="8" max="14" width="12.5703125" bestFit="1" customWidth="1"/>
  </cols>
  <sheetData>
    <row r="3" spans="1:7" x14ac:dyDescent="0.25">
      <c r="A3" s="1" t="s">
        <v>0</v>
      </c>
      <c r="B3" s="1" t="s">
        <v>1</v>
      </c>
    </row>
    <row r="5" spans="1:7" x14ac:dyDescent="0.25">
      <c r="B5" s="1" t="s">
        <v>2</v>
      </c>
    </row>
    <row r="6" spans="1:7" x14ac:dyDescent="0.25">
      <c r="B6" s="5" t="s">
        <v>3</v>
      </c>
      <c r="C6" s="14">
        <v>2016</v>
      </c>
      <c r="D6" s="14">
        <v>2017</v>
      </c>
      <c r="E6" s="14">
        <v>2018</v>
      </c>
      <c r="F6" s="14">
        <v>2019</v>
      </c>
    </row>
    <row r="7" spans="1:7" x14ac:dyDescent="0.25">
      <c r="B7" t="s">
        <v>4</v>
      </c>
      <c r="C7" s="8"/>
      <c r="D7" s="8">
        <v>60342584.680000007</v>
      </c>
      <c r="E7" s="8">
        <v>64622995.329999998</v>
      </c>
      <c r="F7" s="8">
        <v>62857864.82</v>
      </c>
    </row>
    <row r="8" spans="1:7" x14ac:dyDescent="0.25">
      <c r="B8" t="s">
        <v>5</v>
      </c>
      <c r="C8" s="3">
        <f>39826073+234274</f>
        <v>40060347</v>
      </c>
      <c r="D8" s="15">
        <v>38419766.559999995</v>
      </c>
      <c r="E8" s="15">
        <v>42328559.640000008</v>
      </c>
      <c r="F8" s="15">
        <v>39973247.649999999</v>
      </c>
      <c r="G8" s="16" t="s">
        <v>6</v>
      </c>
    </row>
    <row r="9" spans="1:7" x14ac:dyDescent="0.25">
      <c r="B9" t="s">
        <v>7</v>
      </c>
      <c r="C9" s="3" t="s">
        <v>8</v>
      </c>
      <c r="D9" s="15">
        <v>5300000</v>
      </c>
      <c r="E9" s="15">
        <v>7440000</v>
      </c>
      <c r="F9" s="15">
        <v>7440000</v>
      </c>
      <c r="G9" s="16"/>
    </row>
    <row r="10" spans="1:7" x14ac:dyDescent="0.25">
      <c r="B10" t="s">
        <v>9</v>
      </c>
      <c r="C10" s="3" t="s">
        <v>8</v>
      </c>
      <c r="D10" s="15">
        <v>16622818.12000001</v>
      </c>
      <c r="E10" s="15">
        <v>14854435.689999994</v>
      </c>
      <c r="F10" s="15">
        <v>15444617.170000002</v>
      </c>
      <c r="G10" s="16"/>
    </row>
    <row r="12" spans="1:7" x14ac:dyDescent="0.25">
      <c r="B12" s="1" t="s">
        <v>10</v>
      </c>
    </row>
    <row r="13" spans="1:7" x14ac:dyDescent="0.25">
      <c r="B13" s="5" t="s">
        <v>11</v>
      </c>
      <c r="C13" s="14">
        <v>2016</v>
      </c>
      <c r="D13" s="14">
        <v>2017</v>
      </c>
      <c r="E13" s="14">
        <v>2018</v>
      </c>
      <c r="F13" s="14">
        <v>2019</v>
      </c>
    </row>
    <row r="14" spans="1:7" x14ac:dyDescent="0.25">
      <c r="B14" t="s">
        <v>12</v>
      </c>
      <c r="C14" s="3">
        <v>21498393.000006199</v>
      </c>
      <c r="D14" s="3">
        <v>20187757.448999889</v>
      </c>
      <c r="E14" s="3">
        <v>20415594.310999695</v>
      </c>
      <c r="F14" s="3">
        <v>21198935.236719906</v>
      </c>
    </row>
    <row r="15" spans="1:7" x14ac:dyDescent="0.25">
      <c r="B15" t="s">
        <v>13</v>
      </c>
      <c r="C15" s="3" t="s">
        <v>8</v>
      </c>
      <c r="D15" s="3">
        <v>1529481.8000000003</v>
      </c>
      <c r="E15" s="3">
        <v>2871651.5799999996</v>
      </c>
      <c r="F15" s="3">
        <v>2094105.3297859849</v>
      </c>
      <c r="G15" s="16" t="s">
        <v>6</v>
      </c>
    </row>
    <row r="16" spans="1:7" x14ac:dyDescent="0.25">
      <c r="B16" t="s">
        <v>14</v>
      </c>
      <c r="C16" s="3" t="s">
        <v>8</v>
      </c>
      <c r="D16" s="3">
        <v>8402742.0399999917</v>
      </c>
      <c r="E16" s="3">
        <v>5512386.8799999747</v>
      </c>
      <c r="F16" s="3">
        <v>8991396.8092439659</v>
      </c>
      <c r="G16" s="16"/>
    </row>
    <row r="17" spans="2:8" x14ac:dyDescent="0.25">
      <c r="B17" t="s">
        <v>15</v>
      </c>
      <c r="C17" s="3" t="s">
        <v>8</v>
      </c>
      <c r="D17" s="3">
        <v>3977415.27</v>
      </c>
      <c r="E17" s="3">
        <v>5079163.5500000007</v>
      </c>
      <c r="F17" s="3">
        <v>4670682.925337418</v>
      </c>
      <c r="G17" s="16"/>
    </row>
    <row r="18" spans="2:8" x14ac:dyDescent="0.25">
      <c r="B18" t="s">
        <v>16</v>
      </c>
      <c r="C18" s="3">
        <v>17776498.039999977</v>
      </c>
      <c r="D18" s="3">
        <v>14477840.939999994</v>
      </c>
      <c r="E18" s="3">
        <v>17491475.031499989</v>
      </c>
      <c r="F18" s="3">
        <v>16776010.50417066</v>
      </c>
      <c r="G18" s="16"/>
    </row>
    <row r="19" spans="2:8" x14ac:dyDescent="0.25">
      <c r="B19" t="s">
        <v>17</v>
      </c>
      <c r="C19" s="3">
        <v>3218460.9800000009</v>
      </c>
      <c r="D19" s="3">
        <v>4069127.57</v>
      </c>
      <c r="E19" s="3">
        <v>4450299.7300000004</v>
      </c>
      <c r="F19" s="3">
        <v>4197243.3023906304</v>
      </c>
      <c r="G19" s="16"/>
    </row>
    <row r="20" spans="2:8" x14ac:dyDescent="0.25">
      <c r="B20" s="13" t="s">
        <v>18</v>
      </c>
      <c r="C20" s="10"/>
      <c r="D20" s="10">
        <v>52644365.068999879</v>
      </c>
      <c r="E20" s="10">
        <v>55820571.082499653</v>
      </c>
      <c r="F20" s="10">
        <v>57928374.107648559</v>
      </c>
    </row>
    <row r="22" spans="2:8" x14ac:dyDescent="0.25">
      <c r="B22" s="1" t="s">
        <v>19</v>
      </c>
    </row>
    <row r="23" spans="2:8" x14ac:dyDescent="0.25">
      <c r="B23" t="s">
        <v>20</v>
      </c>
    </row>
    <row r="25" spans="2:8" x14ac:dyDescent="0.25">
      <c r="B25" s="1" t="s">
        <v>21</v>
      </c>
    </row>
    <row r="26" spans="2:8" ht="6" customHeight="1" x14ac:dyDescent="0.25"/>
    <row r="27" spans="2:8" x14ac:dyDescent="0.25">
      <c r="B27" s="5" t="s">
        <v>22</v>
      </c>
      <c r="C27" s="5">
        <v>2016</v>
      </c>
      <c r="D27" s="5">
        <v>2017</v>
      </c>
      <c r="E27" s="5">
        <v>2018</v>
      </c>
      <c r="F27" s="5">
        <v>2019</v>
      </c>
      <c r="G27" s="4" t="s">
        <v>23</v>
      </c>
      <c r="H27" s="5" t="s">
        <v>23</v>
      </c>
    </row>
    <row r="28" spans="2:8" x14ac:dyDescent="0.25">
      <c r="B28" t="s">
        <v>24</v>
      </c>
      <c r="C28" s="3">
        <v>16178546.039999953</v>
      </c>
      <c r="D28" s="3">
        <v>16866819.929999828</v>
      </c>
      <c r="E28" s="3">
        <v>19927029.42999981</v>
      </c>
      <c r="F28" s="3">
        <v>20244394.929999944</v>
      </c>
      <c r="G28" s="10">
        <v>73216790.329999536</v>
      </c>
      <c r="H28" s="9">
        <f t="shared" ref="H28:H38" si="0">+G28/$G$39</f>
        <v>0.79413912632991801</v>
      </c>
    </row>
    <row r="29" spans="2:8" x14ac:dyDescent="0.25">
      <c r="B29" t="s">
        <v>25</v>
      </c>
      <c r="C29" s="3">
        <v>3123478.0300000007</v>
      </c>
      <c r="D29" s="3">
        <v>1404509.4599999997</v>
      </c>
      <c r="E29" s="3">
        <v>2473979.2900000028</v>
      </c>
      <c r="F29" s="3">
        <v>1851427.5299999947</v>
      </c>
      <c r="G29" s="10">
        <v>8853394.3099999987</v>
      </c>
      <c r="H29" s="9">
        <f t="shared" si="0"/>
        <v>9.6027520336641761E-2</v>
      </c>
    </row>
    <row r="30" spans="2:8" x14ac:dyDescent="0.25">
      <c r="B30" t="s">
        <v>26</v>
      </c>
      <c r="C30" s="3">
        <v>1043037.8499999952</v>
      </c>
      <c r="D30" s="3">
        <v>1270462.7400000072</v>
      </c>
      <c r="E30" s="3">
        <v>2080352.5800000071</v>
      </c>
      <c r="F30" s="3">
        <v>1804227.3900000171</v>
      </c>
      <c r="G30" s="10">
        <v>6198080.5600000266</v>
      </c>
      <c r="H30" s="9">
        <f t="shared" si="0"/>
        <v>6.7226905995961067E-2</v>
      </c>
    </row>
    <row r="31" spans="2:8" x14ac:dyDescent="0.25">
      <c r="B31" t="s">
        <v>27</v>
      </c>
      <c r="C31" s="3">
        <v>26958.6</v>
      </c>
      <c r="D31" s="3">
        <v>84901.380000000223</v>
      </c>
      <c r="E31" s="3">
        <v>404239.73999999859</v>
      </c>
      <c r="F31" s="3">
        <v>496954.75999999902</v>
      </c>
      <c r="G31" s="10">
        <v>1013054.4799999979</v>
      </c>
      <c r="H31" s="9">
        <f t="shared" si="0"/>
        <v>1.0988001468594463E-2</v>
      </c>
    </row>
    <row r="32" spans="2:8" x14ac:dyDescent="0.25">
      <c r="B32" t="s">
        <v>28</v>
      </c>
      <c r="C32" s="3">
        <v>294004.59999999974</v>
      </c>
      <c r="D32" s="3">
        <v>347405.57000000053</v>
      </c>
      <c r="E32" s="3">
        <v>214367.57000000082</v>
      </c>
      <c r="F32" s="3">
        <v>369437.97999999864</v>
      </c>
      <c r="G32" s="10">
        <v>1225215.7199999997</v>
      </c>
      <c r="H32" s="9">
        <f t="shared" si="0"/>
        <v>1.328918868282883E-2</v>
      </c>
    </row>
    <row r="33" spans="2:8" x14ac:dyDescent="0.25">
      <c r="B33" t="s">
        <v>29</v>
      </c>
      <c r="C33" s="3">
        <v>261660.06999999916</v>
      </c>
      <c r="D33" s="3">
        <v>226252.49999999956</v>
      </c>
      <c r="E33" s="3">
        <v>274538.90999999875</v>
      </c>
      <c r="F33" s="3">
        <v>299881.41999999929</v>
      </c>
      <c r="G33" s="10">
        <v>1062332.8999999966</v>
      </c>
      <c r="H33" s="9">
        <f t="shared" si="0"/>
        <v>1.1522495281138485E-2</v>
      </c>
    </row>
    <row r="34" spans="2:8" x14ac:dyDescent="0.25">
      <c r="B34" t="s">
        <v>30</v>
      </c>
      <c r="C34" s="3">
        <v>28658.789999999997</v>
      </c>
      <c r="D34" s="3">
        <v>82565.750000000058</v>
      </c>
      <c r="E34" s="3">
        <v>79642.049999999945</v>
      </c>
      <c r="F34" s="3">
        <v>77015.289999999979</v>
      </c>
      <c r="G34" s="10">
        <v>267881.88</v>
      </c>
      <c r="H34" s="9">
        <f t="shared" si="0"/>
        <v>2.9055559685692831E-3</v>
      </c>
    </row>
    <row r="35" spans="2:8" x14ac:dyDescent="0.25">
      <c r="B35" t="s">
        <v>31</v>
      </c>
      <c r="C35" s="3">
        <v>28495.320000000003</v>
      </c>
      <c r="D35" s="3">
        <v>35093.340000000011</v>
      </c>
      <c r="E35" s="3">
        <v>33955.38000000007</v>
      </c>
      <c r="F35" s="3">
        <v>30534.950000000019</v>
      </c>
      <c r="G35" s="10">
        <v>128078.99000000011</v>
      </c>
      <c r="H35" s="9">
        <f t="shared" si="0"/>
        <v>1.3891968872356199E-3</v>
      </c>
    </row>
    <row r="36" spans="2:8" x14ac:dyDescent="0.25">
      <c r="B36" t="s">
        <v>32</v>
      </c>
      <c r="C36" s="3">
        <v>36416.6</v>
      </c>
      <c r="D36" s="3">
        <v>34112.920000000027</v>
      </c>
      <c r="E36" s="3">
        <v>32785.909999999996</v>
      </c>
      <c r="F36" s="3">
        <v>24201.600000000006</v>
      </c>
      <c r="G36" s="10">
        <v>127517.03000000003</v>
      </c>
      <c r="H36" s="9">
        <f t="shared" si="0"/>
        <v>1.3831016402107094E-3</v>
      </c>
    </row>
    <row r="37" spans="2:8" x14ac:dyDescent="0.25">
      <c r="B37" t="s">
        <v>33</v>
      </c>
      <c r="C37" s="3">
        <v>2264.69</v>
      </c>
      <c r="D37" s="3">
        <v>3879.02</v>
      </c>
      <c r="E37" s="3">
        <v>6698.0199999999977</v>
      </c>
      <c r="F37" s="3">
        <v>12775.500000000004</v>
      </c>
      <c r="G37" s="10">
        <v>25617.230000000003</v>
      </c>
      <c r="H37" s="9">
        <f t="shared" si="0"/>
        <v>2.7785490950232286E-4</v>
      </c>
    </row>
    <row r="38" spans="2:8" x14ac:dyDescent="0.25">
      <c r="B38" s="12" t="s">
        <v>34</v>
      </c>
      <c r="C38" s="11">
        <v>23000</v>
      </c>
      <c r="D38" s="11">
        <v>11528</v>
      </c>
      <c r="E38" s="11">
        <v>23052</v>
      </c>
      <c r="F38" s="11">
        <v>20884</v>
      </c>
      <c r="G38" s="10">
        <v>78464</v>
      </c>
      <c r="H38" s="9">
        <f t="shared" si="0"/>
        <v>8.5105249939943764E-4</v>
      </c>
    </row>
    <row r="39" spans="2:8" x14ac:dyDescent="0.25">
      <c r="B39" s="7" t="s">
        <v>23</v>
      </c>
      <c r="C39" s="8">
        <f t="shared" ref="C39:H39" si="1">SUM(C28:C38)</f>
        <v>21046520.589999951</v>
      </c>
      <c r="D39" s="8">
        <f t="shared" si="1"/>
        <v>20367530.609999835</v>
      </c>
      <c r="E39" s="8">
        <f t="shared" si="1"/>
        <v>25550640.879999816</v>
      </c>
      <c r="F39" s="8">
        <f t="shared" si="1"/>
        <v>25231735.349999949</v>
      </c>
      <c r="G39" s="8">
        <f t="shared" si="1"/>
        <v>92196427.42999956</v>
      </c>
      <c r="H39" s="6">
        <f t="shared" si="1"/>
        <v>0.99999999999999978</v>
      </c>
    </row>
    <row r="41" spans="2:8" x14ac:dyDescent="0.25">
      <c r="B41" s="1" t="s">
        <v>35</v>
      </c>
    </row>
    <row r="42" spans="2:8" ht="6.75" customHeight="1" x14ac:dyDescent="0.25"/>
    <row r="43" spans="2:8" x14ac:dyDescent="0.25">
      <c r="B43" s="5" t="s">
        <v>36</v>
      </c>
      <c r="C43" s="4">
        <v>2016</v>
      </c>
      <c r="D43" s="4">
        <v>2017</v>
      </c>
      <c r="E43" s="4">
        <v>2018</v>
      </c>
      <c r="F43" s="4">
        <v>2019</v>
      </c>
      <c r="G43" s="4" t="s">
        <v>23</v>
      </c>
      <c r="H43" s="4" t="s">
        <v>37</v>
      </c>
    </row>
    <row r="44" spans="2:8" x14ac:dyDescent="0.25">
      <c r="B44" t="s">
        <v>38</v>
      </c>
      <c r="C44" s="3">
        <v>221178098.37000048</v>
      </c>
      <c r="D44" s="3">
        <v>189733691.18000144</v>
      </c>
      <c r="E44" s="3">
        <v>212190211.83000275</v>
      </c>
      <c r="F44" s="3">
        <v>140701595.07999966</v>
      </c>
      <c r="G44" s="2">
        <f t="shared" ref="G44:G79" si="2">SUM(C44:F44)</f>
        <v>763803596.46000433</v>
      </c>
      <c r="H44" s="6">
        <f t="shared" ref="H44:H79" si="3">+G44/$G$80</f>
        <v>0.4202457052893897</v>
      </c>
    </row>
    <row r="45" spans="2:8" x14ac:dyDescent="0.25">
      <c r="B45" t="s">
        <v>33</v>
      </c>
      <c r="C45" s="3">
        <v>84059337.25</v>
      </c>
      <c r="D45" s="3">
        <v>104380120.08000004</v>
      </c>
      <c r="E45" s="3">
        <v>86470748.639999986</v>
      </c>
      <c r="F45" s="3">
        <v>79418406.790000096</v>
      </c>
      <c r="G45" s="2">
        <f t="shared" si="2"/>
        <v>354328612.76000011</v>
      </c>
      <c r="H45" s="6">
        <f t="shared" si="3"/>
        <v>0.19495205110798994</v>
      </c>
    </row>
    <row r="46" spans="2:8" x14ac:dyDescent="0.25">
      <c r="B46" t="s">
        <v>31</v>
      </c>
      <c r="C46" s="3">
        <v>69668648.479999989</v>
      </c>
      <c r="D46" s="3">
        <v>73818744.620000064</v>
      </c>
      <c r="E46" s="3">
        <v>87843413.749999955</v>
      </c>
      <c r="F46" s="3">
        <v>51733788.470000006</v>
      </c>
      <c r="G46" s="2">
        <f t="shared" si="2"/>
        <v>283064595.32000005</v>
      </c>
      <c r="H46" s="6">
        <f t="shared" si="3"/>
        <v>0.15574249853501196</v>
      </c>
    </row>
    <row r="47" spans="2:8" x14ac:dyDescent="0.25">
      <c r="B47" t="s">
        <v>30</v>
      </c>
      <c r="C47" s="3">
        <v>20880106.200000033</v>
      </c>
      <c r="D47" s="3">
        <v>52600356.500000097</v>
      </c>
      <c r="E47" s="3">
        <v>84164612.410000175</v>
      </c>
      <c r="F47" s="3">
        <v>74158152.750000045</v>
      </c>
      <c r="G47" s="2">
        <f t="shared" si="2"/>
        <v>231803227.86000037</v>
      </c>
      <c r="H47" s="6">
        <f t="shared" si="3"/>
        <v>0.12753842929238413</v>
      </c>
    </row>
    <row r="48" spans="2:8" x14ac:dyDescent="0.25">
      <c r="B48" t="s">
        <v>39</v>
      </c>
      <c r="C48" s="3">
        <v>5658834.2899999991</v>
      </c>
      <c r="D48" s="3">
        <v>6280169.4800000004</v>
      </c>
      <c r="E48" s="3">
        <v>7252597.6899999985</v>
      </c>
      <c r="F48" s="3">
        <v>6315973.9799999995</v>
      </c>
      <c r="G48" s="2">
        <f t="shared" si="2"/>
        <v>25507575.439999998</v>
      </c>
      <c r="H48" s="6">
        <f t="shared" si="3"/>
        <v>1.4034300284374773E-2</v>
      </c>
    </row>
    <row r="49" spans="2:8" x14ac:dyDescent="0.25">
      <c r="B49" t="s">
        <v>40</v>
      </c>
      <c r="C49" s="3">
        <v>5843639.6899999995</v>
      </c>
      <c r="D49" s="3">
        <v>5724929.0000000019</v>
      </c>
      <c r="E49" s="3">
        <v>6373614.7599999998</v>
      </c>
      <c r="F49" s="3">
        <v>4761853.6300000027</v>
      </c>
      <c r="G49" s="2">
        <f t="shared" si="2"/>
        <v>22704037.080000006</v>
      </c>
      <c r="H49" s="6">
        <f t="shared" si="3"/>
        <v>1.2491789931105248E-2</v>
      </c>
    </row>
    <row r="50" spans="2:8" x14ac:dyDescent="0.25">
      <c r="B50" t="s">
        <v>41</v>
      </c>
      <c r="C50" s="3">
        <v>5683128.9800000004</v>
      </c>
      <c r="D50" s="3">
        <v>4008067.2800000003</v>
      </c>
      <c r="E50" s="3">
        <v>5956902.120000002</v>
      </c>
      <c r="F50" s="3">
        <v>4206233.7200000007</v>
      </c>
      <c r="G50" s="2">
        <f t="shared" si="2"/>
        <v>19854332.100000001</v>
      </c>
      <c r="H50" s="6">
        <f t="shared" si="3"/>
        <v>1.0923878645092472E-2</v>
      </c>
    </row>
    <row r="51" spans="2:8" x14ac:dyDescent="0.25">
      <c r="B51" t="s">
        <v>42</v>
      </c>
      <c r="C51" s="3">
        <v>2783873.35</v>
      </c>
      <c r="D51" s="3">
        <v>3607460.0100000002</v>
      </c>
      <c r="E51" s="3">
        <v>7226129.8800000008</v>
      </c>
      <c r="F51" s="3">
        <v>5882404.9999999991</v>
      </c>
      <c r="G51" s="2">
        <f t="shared" si="2"/>
        <v>19499868.240000002</v>
      </c>
      <c r="H51" s="6">
        <f t="shared" si="3"/>
        <v>1.0728852180781893E-2</v>
      </c>
    </row>
    <row r="52" spans="2:8" x14ac:dyDescent="0.25">
      <c r="B52" t="s">
        <v>29</v>
      </c>
      <c r="C52" s="3">
        <v>3367206.18</v>
      </c>
      <c r="D52" s="3">
        <v>3232574.92</v>
      </c>
      <c r="E52" s="3">
        <v>5468787.6799999988</v>
      </c>
      <c r="F52" s="3">
        <v>5765384.9499999993</v>
      </c>
      <c r="G52" s="2">
        <f t="shared" si="2"/>
        <v>17833953.729999997</v>
      </c>
      <c r="H52" s="6">
        <f t="shared" si="3"/>
        <v>9.8122639093316168E-3</v>
      </c>
    </row>
    <row r="53" spans="2:8" x14ac:dyDescent="0.25">
      <c r="B53" t="s">
        <v>43</v>
      </c>
      <c r="C53" s="3">
        <v>2726654.95</v>
      </c>
      <c r="D53" s="3">
        <v>3648313.34</v>
      </c>
      <c r="E53" s="3">
        <v>4602796.1700000009</v>
      </c>
      <c r="F53" s="3">
        <v>2921121.75</v>
      </c>
      <c r="G53" s="2">
        <f t="shared" si="2"/>
        <v>13898886.210000001</v>
      </c>
      <c r="H53" s="6">
        <f t="shared" si="3"/>
        <v>7.6471847803930536E-3</v>
      </c>
    </row>
    <row r="54" spans="2:8" x14ac:dyDescent="0.25">
      <c r="B54" t="s">
        <v>44</v>
      </c>
      <c r="C54" s="3">
        <v>5148283.2800000198</v>
      </c>
      <c r="D54" s="3">
        <v>4943153.7899999935</v>
      </c>
      <c r="E54" s="3">
        <v>1315060.1600000006</v>
      </c>
      <c r="F54" s="3">
        <v>2284947.77</v>
      </c>
      <c r="G54" s="2">
        <f t="shared" si="2"/>
        <v>13691445.000000013</v>
      </c>
      <c r="H54" s="6">
        <f t="shared" si="3"/>
        <v>7.533050364154947E-3</v>
      </c>
    </row>
    <row r="55" spans="2:8" x14ac:dyDescent="0.25">
      <c r="B55" t="s">
        <v>45</v>
      </c>
      <c r="C55" s="3">
        <v>3248315.02</v>
      </c>
      <c r="D55" s="3">
        <v>1901834.83</v>
      </c>
      <c r="E55" s="3">
        <v>2034071.4500000002</v>
      </c>
      <c r="F55" s="3">
        <v>4411693.9500000039</v>
      </c>
      <c r="G55" s="2">
        <f t="shared" si="2"/>
        <v>11595915.250000004</v>
      </c>
      <c r="H55" s="6">
        <f t="shared" si="3"/>
        <v>6.3800872440215291E-3</v>
      </c>
    </row>
    <row r="56" spans="2:8" x14ac:dyDescent="0.25">
      <c r="B56" t="s">
        <v>46</v>
      </c>
      <c r="C56" s="3">
        <v>2346590.04</v>
      </c>
      <c r="D56" s="3">
        <v>2809489.8500000006</v>
      </c>
      <c r="E56" s="3">
        <v>2987920.7500000005</v>
      </c>
      <c r="F56" s="3">
        <v>2582536.8599999994</v>
      </c>
      <c r="G56" s="2">
        <f t="shared" si="2"/>
        <v>10726537.5</v>
      </c>
      <c r="H56" s="6">
        <f t="shared" si="3"/>
        <v>5.9017545058608943E-3</v>
      </c>
    </row>
    <row r="57" spans="2:8" x14ac:dyDescent="0.25">
      <c r="B57" t="s">
        <v>47</v>
      </c>
      <c r="C57" s="3">
        <v>2768305.8600000013</v>
      </c>
      <c r="D57" s="3">
        <v>2390381.7099999967</v>
      </c>
      <c r="E57" s="3">
        <v>2482410.6399999978</v>
      </c>
      <c r="F57" s="3">
        <v>2882603.5800000005</v>
      </c>
      <c r="G57" s="2">
        <f t="shared" si="2"/>
        <v>10523701.789999997</v>
      </c>
      <c r="H57" s="6">
        <f t="shared" si="3"/>
        <v>5.7901540415505786E-3</v>
      </c>
    </row>
    <row r="58" spans="2:8" x14ac:dyDescent="0.25">
      <c r="B58" t="s">
        <v>48</v>
      </c>
      <c r="C58" s="3">
        <v>1516879.96</v>
      </c>
      <c r="D58" s="3">
        <v>1268949.8700000003</v>
      </c>
      <c r="E58" s="3">
        <v>1615254.7900000007</v>
      </c>
      <c r="F58" s="3">
        <v>831274.89000000013</v>
      </c>
      <c r="G58" s="2">
        <f t="shared" si="2"/>
        <v>5232359.5100000016</v>
      </c>
      <c r="H58" s="6">
        <f t="shared" si="3"/>
        <v>2.8788508234298916E-3</v>
      </c>
    </row>
    <row r="59" spans="2:8" x14ac:dyDescent="0.25">
      <c r="B59" t="s">
        <v>49</v>
      </c>
      <c r="C59" s="3"/>
      <c r="D59" s="3">
        <v>2210815</v>
      </c>
      <c r="E59" s="3">
        <v>2319175</v>
      </c>
      <c r="F59" s="3">
        <v>638540</v>
      </c>
      <c r="G59" s="2">
        <f t="shared" si="2"/>
        <v>5168530</v>
      </c>
      <c r="H59" s="6">
        <f t="shared" si="3"/>
        <v>2.8437317462580267E-3</v>
      </c>
    </row>
    <row r="60" spans="2:8" x14ac:dyDescent="0.25">
      <c r="B60" t="s">
        <v>50</v>
      </c>
      <c r="C60" s="3">
        <v>707869.98</v>
      </c>
      <c r="D60" s="3">
        <v>893919.9</v>
      </c>
      <c r="E60" s="3">
        <v>550429.96000000008</v>
      </c>
      <c r="F60" s="3">
        <v>288755.51999999996</v>
      </c>
      <c r="G60" s="2">
        <f t="shared" si="2"/>
        <v>2440975.3599999999</v>
      </c>
      <c r="H60" s="6">
        <f t="shared" si="3"/>
        <v>1.3430277318822984E-3</v>
      </c>
    </row>
    <row r="61" spans="2:8" x14ac:dyDescent="0.25">
      <c r="B61" t="s">
        <v>32</v>
      </c>
      <c r="C61" s="3">
        <v>544835</v>
      </c>
      <c r="D61" s="3">
        <v>365554.92000000004</v>
      </c>
      <c r="E61" s="3">
        <v>125244.20999999996</v>
      </c>
      <c r="F61" s="3">
        <v>181990.00000000003</v>
      </c>
      <c r="G61" s="2">
        <f t="shared" si="2"/>
        <v>1217624.1300000001</v>
      </c>
      <c r="H61" s="6">
        <f t="shared" si="3"/>
        <v>6.6993833710761301E-4</v>
      </c>
    </row>
    <row r="62" spans="2:8" x14ac:dyDescent="0.25">
      <c r="B62" t="s">
        <v>51</v>
      </c>
      <c r="C62" s="3">
        <v>397230</v>
      </c>
      <c r="D62" s="3">
        <v>337069.98</v>
      </c>
      <c r="E62" s="3">
        <v>243655</v>
      </c>
      <c r="F62" s="3">
        <v>108505</v>
      </c>
      <c r="G62" s="2">
        <f t="shared" si="2"/>
        <v>1086459.98</v>
      </c>
      <c r="H62" s="6">
        <f t="shared" si="3"/>
        <v>5.9777165580249334E-4</v>
      </c>
    </row>
    <row r="63" spans="2:8" x14ac:dyDescent="0.25">
      <c r="B63" t="s">
        <v>52</v>
      </c>
      <c r="C63" s="3">
        <v>237699.99</v>
      </c>
      <c r="D63" s="3">
        <v>153229.97</v>
      </c>
      <c r="E63" s="3">
        <v>236743.99</v>
      </c>
      <c r="F63" s="3">
        <v>161930</v>
      </c>
      <c r="G63" s="2">
        <f t="shared" si="2"/>
        <v>789603.95</v>
      </c>
      <c r="H63" s="6">
        <f t="shared" si="3"/>
        <v>4.3444109245486346E-4</v>
      </c>
    </row>
    <row r="64" spans="2:8" x14ac:dyDescent="0.25">
      <c r="B64" t="s">
        <v>53</v>
      </c>
      <c r="C64" s="3">
        <v>279590</v>
      </c>
      <c r="D64" s="3">
        <v>165279.99</v>
      </c>
      <c r="E64" s="3">
        <v>173069.97</v>
      </c>
      <c r="F64" s="3">
        <v>15349.36</v>
      </c>
      <c r="G64" s="2">
        <f t="shared" si="2"/>
        <v>633289.31999999995</v>
      </c>
      <c r="H64" s="6">
        <f t="shared" si="3"/>
        <v>3.4843658522832569E-4</v>
      </c>
    </row>
    <row r="65" spans="2:8" x14ac:dyDescent="0.25">
      <c r="B65" t="s">
        <v>54</v>
      </c>
      <c r="C65" s="3"/>
      <c r="D65" s="3"/>
      <c r="E65" s="3"/>
      <c r="F65" s="3">
        <v>612310</v>
      </c>
      <c r="G65" s="2">
        <f t="shared" si="2"/>
        <v>612310</v>
      </c>
      <c r="H65" s="6">
        <f t="shared" si="3"/>
        <v>3.3689373681709351E-4</v>
      </c>
    </row>
    <row r="66" spans="2:8" x14ac:dyDescent="0.25">
      <c r="B66" t="s">
        <v>55</v>
      </c>
      <c r="C66" s="3"/>
      <c r="D66" s="3">
        <v>74329.989999999991</v>
      </c>
      <c r="E66" s="3">
        <v>199389.94999999995</v>
      </c>
      <c r="F66" s="3">
        <v>127200</v>
      </c>
      <c r="G66" s="2">
        <f t="shared" si="2"/>
        <v>400919.93999999994</v>
      </c>
      <c r="H66" s="6">
        <f t="shared" si="3"/>
        <v>2.2058665831210483E-4</v>
      </c>
    </row>
    <row r="67" spans="2:8" x14ac:dyDescent="0.25">
      <c r="B67" t="s">
        <v>56</v>
      </c>
      <c r="C67" s="3">
        <v>135175</v>
      </c>
      <c r="D67" s="3">
        <v>104214.98000000001</v>
      </c>
      <c r="E67" s="3"/>
      <c r="F67" s="3"/>
      <c r="G67" s="2">
        <f t="shared" si="2"/>
        <v>239389.98</v>
      </c>
      <c r="H67" s="6">
        <f t="shared" si="3"/>
        <v>1.3171266992008832E-4</v>
      </c>
    </row>
    <row r="68" spans="2:8" x14ac:dyDescent="0.25">
      <c r="B68" t="s">
        <v>57</v>
      </c>
      <c r="C68" s="3">
        <v>133030</v>
      </c>
      <c r="D68" s="3"/>
      <c r="E68" s="3">
        <v>53120</v>
      </c>
      <c r="F68" s="3"/>
      <c r="G68" s="2">
        <f t="shared" si="2"/>
        <v>186150</v>
      </c>
      <c r="H68" s="6">
        <f t="shared" si="3"/>
        <v>1.0241996555421594E-4</v>
      </c>
    </row>
    <row r="69" spans="2:8" x14ac:dyDescent="0.25">
      <c r="B69" t="s">
        <v>58</v>
      </c>
      <c r="C69" s="3"/>
      <c r="D69" s="3">
        <v>53470</v>
      </c>
      <c r="E69" s="3">
        <v>109020</v>
      </c>
      <c r="F69" s="3"/>
      <c r="G69" s="2">
        <f t="shared" si="2"/>
        <v>162490</v>
      </c>
      <c r="H69" s="6">
        <f t="shared" si="3"/>
        <v>8.9402203614851185E-5</v>
      </c>
    </row>
    <row r="70" spans="2:8" x14ac:dyDescent="0.25">
      <c r="B70" t="s">
        <v>59</v>
      </c>
      <c r="C70" s="3"/>
      <c r="D70" s="3"/>
      <c r="E70" s="3">
        <v>133489.99</v>
      </c>
      <c r="F70" s="3"/>
      <c r="G70" s="2">
        <f t="shared" si="2"/>
        <v>133489.99</v>
      </c>
      <c r="H70" s="6">
        <f t="shared" si="3"/>
        <v>7.3446361416237596E-5</v>
      </c>
    </row>
    <row r="71" spans="2:8" x14ac:dyDescent="0.25">
      <c r="B71" t="s">
        <v>60</v>
      </c>
      <c r="C71" s="3"/>
      <c r="D71" s="3"/>
      <c r="E71" s="3">
        <v>103379.97000000002</v>
      </c>
      <c r="F71" s="3"/>
      <c r="G71" s="2">
        <f t="shared" si="2"/>
        <v>103379.97000000002</v>
      </c>
      <c r="H71" s="6">
        <f t="shared" si="3"/>
        <v>5.6879790311017342E-5</v>
      </c>
    </row>
    <row r="72" spans="2:8" x14ac:dyDescent="0.25">
      <c r="B72" t="s">
        <v>61</v>
      </c>
      <c r="C72" s="3"/>
      <c r="D72" s="3">
        <v>25709.99</v>
      </c>
      <c r="E72" s="3">
        <v>50040</v>
      </c>
      <c r="F72" s="3"/>
      <c r="G72" s="2">
        <f t="shared" si="2"/>
        <v>75749.990000000005</v>
      </c>
      <c r="H72" s="6">
        <f t="shared" si="3"/>
        <v>4.1677740352039766E-5</v>
      </c>
    </row>
    <row r="73" spans="2:8" x14ac:dyDescent="0.25">
      <c r="B73" t="s">
        <v>62</v>
      </c>
      <c r="C73" s="3"/>
      <c r="D73" s="3">
        <v>63920</v>
      </c>
      <c r="E73" s="3"/>
      <c r="F73" s="3"/>
      <c r="G73" s="2">
        <f t="shared" si="2"/>
        <v>63920</v>
      </c>
      <c r="H73" s="6">
        <f t="shared" si="3"/>
        <v>3.5168864884370041E-5</v>
      </c>
    </row>
    <row r="74" spans="2:8" x14ac:dyDescent="0.25">
      <c r="B74" t="s">
        <v>63</v>
      </c>
      <c r="C74" s="3"/>
      <c r="D74" s="3">
        <v>54400</v>
      </c>
      <c r="E74" s="3"/>
      <c r="F74" s="3"/>
      <c r="G74" s="2">
        <f t="shared" si="2"/>
        <v>54400</v>
      </c>
      <c r="H74" s="6">
        <f t="shared" si="3"/>
        <v>2.9930948837761734E-5</v>
      </c>
    </row>
    <row r="75" spans="2:8" x14ac:dyDescent="0.25">
      <c r="B75" t="s">
        <v>64</v>
      </c>
      <c r="C75" s="3">
        <v>25980</v>
      </c>
      <c r="D75" s="3">
        <v>25780</v>
      </c>
      <c r="E75" s="3"/>
      <c r="F75" s="3"/>
      <c r="G75" s="2">
        <f t="shared" si="2"/>
        <v>51760</v>
      </c>
      <c r="H75" s="6">
        <f t="shared" si="3"/>
        <v>2.8478417497105651E-5</v>
      </c>
    </row>
    <row r="76" spans="2:8" x14ac:dyDescent="0.25">
      <c r="B76" t="s">
        <v>65</v>
      </c>
      <c r="C76" s="3"/>
      <c r="D76" s="3"/>
      <c r="E76" s="3"/>
      <c r="F76" s="3">
        <v>25440</v>
      </c>
      <c r="G76" s="2">
        <f t="shared" si="2"/>
        <v>25440</v>
      </c>
      <c r="H76" s="6">
        <f t="shared" si="3"/>
        <v>1.3997120191776811E-5</v>
      </c>
    </row>
    <row r="77" spans="2:8" x14ac:dyDescent="0.25">
      <c r="B77" t="s">
        <v>26</v>
      </c>
      <c r="C77" s="3"/>
      <c r="D77" s="3"/>
      <c r="E77" s="3">
        <v>1053</v>
      </c>
      <c r="F77" s="3">
        <v>583.9799999999999</v>
      </c>
      <c r="G77" s="2">
        <f t="shared" si="2"/>
        <v>1636.98</v>
      </c>
      <c r="H77" s="6">
        <f t="shared" si="3"/>
        <v>9.0066846743454418E-7</v>
      </c>
    </row>
    <row r="78" spans="2:8" x14ac:dyDescent="0.25">
      <c r="B78" t="s">
        <v>25</v>
      </c>
      <c r="C78" s="3"/>
      <c r="D78" s="3"/>
      <c r="E78" s="3"/>
      <c r="F78" s="3">
        <v>556</v>
      </c>
      <c r="G78" s="2">
        <f t="shared" si="2"/>
        <v>556</v>
      </c>
      <c r="H78" s="6">
        <f t="shared" si="3"/>
        <v>3.0591190356241774E-7</v>
      </c>
    </row>
    <row r="79" spans="2:8" x14ac:dyDescent="0.25">
      <c r="B79" t="s">
        <v>66</v>
      </c>
      <c r="E79">
        <v>1.56</v>
      </c>
      <c r="G79" s="2">
        <f t="shared" si="2"/>
        <v>1.56</v>
      </c>
      <c r="H79" s="6">
        <f t="shared" si="3"/>
        <v>8.5831397402404975E-10</v>
      </c>
    </row>
    <row r="80" spans="2:8" x14ac:dyDescent="0.25">
      <c r="B80" s="7" t="s">
        <v>23</v>
      </c>
      <c r="C80" s="2">
        <f t="shared" ref="C80:H80" si="4">SUM(C44:C79)</f>
        <v>439339311.87000066</v>
      </c>
      <c r="D80" s="2">
        <f t="shared" si="4"/>
        <v>464875931.18000174</v>
      </c>
      <c r="E80" s="2">
        <f t="shared" si="4"/>
        <v>522282345.32000291</v>
      </c>
      <c r="F80" s="2">
        <f t="shared" si="4"/>
        <v>391019133.02999985</v>
      </c>
      <c r="G80" s="2">
        <f t="shared" si="4"/>
        <v>1817516721.4000051</v>
      </c>
      <c r="H80" s="6">
        <f t="shared" si="4"/>
        <v>1.0000000000000002</v>
      </c>
    </row>
    <row r="82" spans="2:7" x14ac:dyDescent="0.25">
      <c r="B82" s="1" t="s">
        <v>67</v>
      </c>
    </row>
    <row r="83" spans="2:7" x14ac:dyDescent="0.25">
      <c r="B83" s="5" t="s">
        <v>36</v>
      </c>
      <c r="C83" s="4">
        <v>2016</v>
      </c>
      <c r="D83" s="4">
        <v>2017</v>
      </c>
      <c r="E83" s="4">
        <v>2018</v>
      </c>
      <c r="F83" s="4">
        <v>2019</v>
      </c>
      <c r="G83" s="4" t="s">
        <v>23</v>
      </c>
    </row>
    <row r="84" spans="2:7" x14ac:dyDescent="0.25">
      <c r="B84" t="s">
        <v>30</v>
      </c>
      <c r="C84" s="3">
        <v>20880106.200000033</v>
      </c>
      <c r="D84" s="3">
        <v>52600356.500000097</v>
      </c>
      <c r="E84" s="3">
        <v>84164612.410000175</v>
      </c>
      <c r="F84" s="3">
        <v>74158152.750000045</v>
      </c>
      <c r="G84" s="2">
        <f>SUM(C84:F84)</f>
        <v>231803227.86000037</v>
      </c>
    </row>
    <row r="86" spans="2:7" x14ac:dyDescent="0.25">
      <c r="B86" s="1" t="s">
        <v>68</v>
      </c>
    </row>
    <row r="87" spans="2:7" ht="5.25" customHeight="1" x14ac:dyDescent="0.25"/>
    <row r="88" spans="2:7" x14ac:dyDescent="0.25">
      <c r="B88" t="s">
        <v>69</v>
      </c>
    </row>
    <row r="89" spans="2:7" x14ac:dyDescent="0.25">
      <c r="B89" t="s">
        <v>70</v>
      </c>
    </row>
  </sheetData>
  <mergeCells count="2">
    <mergeCell ref="G15:G19"/>
    <mergeCell ref="G8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08.2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Manuel Diaz Marzullo</dc:creator>
  <cp:keywords/>
  <dc:description/>
  <cp:lastModifiedBy>MORENO PACHECO STEPHANIE GABRIELA</cp:lastModifiedBy>
  <cp:revision/>
  <dcterms:created xsi:type="dcterms:W3CDTF">2020-01-22T00:35:17Z</dcterms:created>
  <dcterms:modified xsi:type="dcterms:W3CDTF">2020-02-07T21:20:33Z</dcterms:modified>
  <cp:category/>
  <cp:contentStatus/>
</cp:coreProperties>
</file>